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oviomar-PC\Google Drive\Cloviomar\PETROLEIROS\ASSESSORIA\ACT - Petrobrás\ACT 2017\"/>
    </mc:Choice>
  </mc:AlternateContent>
  <bookViews>
    <workbookView xWindow="0" yWindow="0" windowWidth="20490" windowHeight="7455"/>
  </bookViews>
  <sheets>
    <sheet name="Simulado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0" i="1"/>
  <c r="B19" i="1"/>
  <c r="B25" i="1" s="1"/>
  <c r="B18" i="1"/>
  <c r="C31" i="1"/>
  <c r="C34" i="1" s="1"/>
  <c r="B31" i="1"/>
  <c r="B37" i="1" s="1"/>
  <c r="B20" i="1" l="1"/>
  <c r="B24" i="1"/>
  <c r="B26" i="1" s="1"/>
  <c r="B32" i="1"/>
  <c r="B33" i="1"/>
  <c r="B34" i="1" l="1"/>
  <c r="B11" i="1" s="1"/>
  <c r="B39" i="1"/>
  <c r="B38" i="1"/>
  <c r="B40" i="1" l="1"/>
  <c r="C11" i="1" s="1"/>
  <c r="D11" i="1" s="1"/>
  <c r="B7" i="1"/>
  <c r="C7" i="1" l="1"/>
  <c r="C8" i="1" s="1"/>
  <c r="B8" i="1"/>
  <c r="D7" i="1"/>
  <c r="D8" i="1" l="1"/>
</calcChain>
</file>

<file path=xl/sharedStrings.xml><?xml version="1.0" encoding="utf-8"?>
<sst xmlns="http://schemas.openxmlformats.org/spreadsheetml/2006/main" count="50" uniqueCount="36">
  <si>
    <t>Simulação de efeitos da mudança no Benefício Alimentação na Petrobrás</t>
  </si>
  <si>
    <t>Resultados</t>
  </si>
  <si>
    <t>Auxilio Almoço</t>
  </si>
  <si>
    <t>Vale refeição/alimentação</t>
  </si>
  <si>
    <t>Caso do trabalhador que recebe Auxílio Almoço</t>
  </si>
  <si>
    <t>No curto prazo em dinheiro</t>
  </si>
  <si>
    <t>No curto prazo em Vale</t>
  </si>
  <si>
    <t>Caso do trabalhador que recebe Auxílio Almoço nas Férias e 13.</t>
  </si>
  <si>
    <t>Valor de fase do Auxílio Almoço/mensal</t>
  </si>
  <si>
    <t>Valor acrescido nas Férias e no 13./anual</t>
  </si>
  <si>
    <t>Desconto no Importo de Renda/mensal</t>
  </si>
  <si>
    <t>Desconto no Importo de Renda/anual</t>
  </si>
  <si>
    <t>Contribuição do trabalhador a Petros/mensal</t>
  </si>
  <si>
    <t>Contribuição do trabalhador a Petros/anual</t>
  </si>
  <si>
    <t>Saldo líquido para o trabalhador consumir com alimentação/mensal</t>
  </si>
  <si>
    <t>Saldo líquido para o trabalhador/anual</t>
  </si>
  <si>
    <t>No longo prazo em dinheiro</t>
  </si>
  <si>
    <t>No longo prazo</t>
  </si>
  <si>
    <t>Depósito em FGTS feito pela empresa/mensal (8%)</t>
  </si>
  <si>
    <t>Depósito em FGTS feito pela empresa/anual (8%)</t>
  </si>
  <si>
    <t>Contribuição da empresa a Petros/mensal</t>
  </si>
  <si>
    <t>Contribuição da empresa a Petros/anual</t>
  </si>
  <si>
    <t>Valor depositado para o trabalhador no longo prazo</t>
  </si>
  <si>
    <t>Para trabalhador que recebe mensalmente auxílio almoço (14 parcelas anuais)</t>
  </si>
  <si>
    <t>Ganho em Vale</t>
  </si>
  <si>
    <t>Recompor perdas de longo prazo</t>
  </si>
  <si>
    <t>Saldo</t>
  </si>
  <si>
    <t>Por mês</t>
  </si>
  <si>
    <t>Por ano</t>
  </si>
  <si>
    <t>Para trabalhador que recebe auxílio almoço nas Férias e no 13. (2 parcelas anuais)</t>
  </si>
  <si>
    <t>(Fazer mudanças apenas aqui)</t>
  </si>
  <si>
    <t>Quantos % de desconto no imposto de renda?</t>
  </si>
  <si>
    <t>Quantos % de desconto para a Petros?</t>
  </si>
  <si>
    <t>(Valores já incluso efeitos nas férias e 13.)</t>
  </si>
  <si>
    <t>Como foi realizada a conta?</t>
  </si>
  <si>
    <t>12 X R$175,00 em Vale refeição/alimentação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</si>
</sst>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8" fontId="0" fillId="0" borderId="0" xfId="0" applyNumberFormat="1"/>
    <xf numFmtId="8" fontId="3" fillId="0" borderId="0" xfId="0" applyNumberFormat="1" applyFont="1"/>
    <xf numFmtId="44" fontId="0" fillId="0" borderId="0" xfId="0" applyNumberFormat="1"/>
    <xf numFmtId="44" fontId="0" fillId="0" borderId="0" xfId="1" applyFont="1"/>
    <xf numFmtId="44" fontId="2" fillId="0" borderId="0" xfId="1" applyFont="1"/>
    <xf numFmtId="44" fontId="2" fillId="0" borderId="1" xfId="1" applyFont="1" applyBorder="1"/>
    <xf numFmtId="0" fontId="0" fillId="0" borderId="1" xfId="0" applyBorder="1"/>
    <xf numFmtId="44" fontId="0" fillId="0" borderId="1" xfId="0" applyNumberFormat="1" applyBorder="1"/>
    <xf numFmtId="0" fontId="0" fillId="2" borderId="2" xfId="0" applyFill="1" applyBorder="1"/>
    <xf numFmtId="8" fontId="0" fillId="0" borderId="0" xfId="0" applyNumberFormat="1" applyFont="1" applyBorder="1"/>
    <xf numFmtId="0" fontId="0" fillId="0" borderId="0" xfId="0" applyFont="1"/>
    <xf numFmtId="8" fontId="4" fillId="0" borderId="0" xfId="0" applyNumberFormat="1" applyFont="1"/>
    <xf numFmtId="0" fontId="0" fillId="3" borderId="2" xfId="0" applyFill="1" applyBorder="1"/>
    <xf numFmtId="0" fontId="5" fillId="2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B32" sqref="B32"/>
    </sheetView>
  </sheetViews>
  <sheetFormatPr defaultRowHeight="15" x14ac:dyDescent="0.25"/>
  <cols>
    <col min="1" max="1" width="74.5703125" bestFit="1" customWidth="1"/>
    <col min="2" max="2" width="26.140625" bestFit="1" customWidth="1"/>
    <col min="3" max="3" width="40.85546875" bestFit="1" customWidth="1"/>
    <col min="4" max="4" width="15.140625" bestFit="1" customWidth="1"/>
    <col min="5" max="5" width="37.42578125" bestFit="1" customWidth="1"/>
    <col min="6" max="10" width="10.7109375" customWidth="1"/>
  </cols>
  <sheetData>
    <row r="1" spans="1:7" ht="19.5" x14ac:dyDescent="0.3">
      <c r="A1" s="16" t="s">
        <v>0</v>
      </c>
      <c r="B1" s="16"/>
      <c r="C1" s="16"/>
      <c r="D1" s="16"/>
    </row>
    <row r="2" spans="1:7" ht="19.5" x14ac:dyDescent="0.3">
      <c r="A2" s="10" t="s">
        <v>31</v>
      </c>
      <c r="B2" s="15">
        <v>27.5</v>
      </c>
      <c r="C2" s="14" t="s">
        <v>30</v>
      </c>
    </row>
    <row r="3" spans="1:7" ht="19.5" x14ac:dyDescent="0.3">
      <c r="A3" s="10" t="s">
        <v>32</v>
      </c>
      <c r="B3" s="15">
        <v>11</v>
      </c>
      <c r="C3" s="14" t="s">
        <v>30</v>
      </c>
    </row>
    <row r="5" spans="1:7" ht="19.5" x14ac:dyDescent="0.3">
      <c r="A5" s="17" t="s">
        <v>1</v>
      </c>
      <c r="B5" s="17"/>
      <c r="C5" s="17"/>
      <c r="D5" s="17"/>
    </row>
    <row r="6" spans="1:7" x14ac:dyDescent="0.25">
      <c r="A6" s="1" t="s">
        <v>23</v>
      </c>
      <c r="B6" t="s">
        <v>24</v>
      </c>
      <c r="C6" t="s">
        <v>25</v>
      </c>
      <c r="D6" t="s">
        <v>26</v>
      </c>
      <c r="G6" s="2"/>
    </row>
    <row r="7" spans="1:7" ht="19.5" x14ac:dyDescent="0.3">
      <c r="A7" t="s">
        <v>27</v>
      </c>
      <c r="B7" s="2">
        <f>C20-B20+((B11/2)/12)</f>
        <v>558.69705000000022</v>
      </c>
      <c r="C7" s="4">
        <f>B26+((C11/2)/12)</f>
        <v>327.899</v>
      </c>
      <c r="D7" s="13">
        <f>B7-C7</f>
        <v>230.79805000000022</v>
      </c>
      <c r="E7" t="s">
        <v>33</v>
      </c>
      <c r="G7" s="2"/>
    </row>
    <row r="8" spans="1:7" ht="19.5" x14ac:dyDescent="0.3">
      <c r="A8" t="s">
        <v>28</v>
      </c>
      <c r="B8" s="2">
        <f>B7*12</f>
        <v>6704.3646000000026</v>
      </c>
      <c r="C8" s="4">
        <f>C7*12</f>
        <v>3934.788</v>
      </c>
      <c r="D8" s="13">
        <f>B8-C8</f>
        <v>2769.5766000000026</v>
      </c>
      <c r="E8" t="s">
        <v>33</v>
      </c>
    </row>
    <row r="10" spans="1:7" x14ac:dyDescent="0.25">
      <c r="A10" s="1" t="s">
        <v>29</v>
      </c>
      <c r="B10" t="s">
        <v>24</v>
      </c>
      <c r="C10" t="s">
        <v>25</v>
      </c>
      <c r="D10" t="s">
        <v>26</v>
      </c>
      <c r="E10" s="1"/>
      <c r="F10" s="3"/>
    </row>
    <row r="11" spans="1:7" ht="19.5" x14ac:dyDescent="0.3">
      <c r="A11" s="12" t="s">
        <v>28</v>
      </c>
      <c r="B11" s="11">
        <f>C34-B34</f>
        <v>859.02840000000015</v>
      </c>
      <c r="C11" s="11">
        <f>B40</f>
        <v>605.35199999999998</v>
      </c>
      <c r="D11" s="13">
        <f>B11-C11</f>
        <v>253.67640000000017</v>
      </c>
    </row>
    <row r="12" spans="1:7" x14ac:dyDescent="0.25">
      <c r="A12" s="1"/>
      <c r="B12" s="11"/>
      <c r="C12" s="11"/>
      <c r="D12" s="3"/>
    </row>
    <row r="13" spans="1:7" x14ac:dyDescent="0.25">
      <c r="A13" s="1"/>
      <c r="B13" s="11"/>
      <c r="C13" s="11"/>
      <c r="D13" s="3"/>
    </row>
    <row r="14" spans="1:7" ht="19.5" x14ac:dyDescent="0.3">
      <c r="A14" s="17" t="s">
        <v>34</v>
      </c>
      <c r="B14" s="17"/>
      <c r="C14" s="17"/>
      <c r="D14" s="17"/>
    </row>
    <row r="15" spans="1:7" x14ac:dyDescent="0.25">
      <c r="B15" t="s">
        <v>2</v>
      </c>
      <c r="C15" t="s">
        <v>3</v>
      </c>
    </row>
    <row r="16" spans="1:7" x14ac:dyDescent="0.25">
      <c r="A16" s="1" t="s">
        <v>4</v>
      </c>
      <c r="B16" t="s">
        <v>5</v>
      </c>
      <c r="C16" t="s">
        <v>6</v>
      </c>
    </row>
    <row r="17" spans="1:3" x14ac:dyDescent="0.25">
      <c r="A17" t="s">
        <v>8</v>
      </c>
      <c r="B17" s="5">
        <v>1008.92</v>
      </c>
      <c r="C17" s="2">
        <v>1143.3900000000001</v>
      </c>
    </row>
    <row r="18" spans="1:3" x14ac:dyDescent="0.25">
      <c r="A18" t="s">
        <v>10</v>
      </c>
      <c r="B18" s="6">
        <f>B17*(B2/100)</f>
        <v>277.45300000000003</v>
      </c>
      <c r="C18">
        <v>0</v>
      </c>
    </row>
    <row r="19" spans="1:3" x14ac:dyDescent="0.25">
      <c r="A19" t="s">
        <v>12</v>
      </c>
      <c r="B19" s="7">
        <f>B17*(B3/100)</f>
        <v>110.9812</v>
      </c>
      <c r="C19" s="8">
        <v>0</v>
      </c>
    </row>
    <row r="20" spans="1:3" x14ac:dyDescent="0.25">
      <c r="A20" t="s">
        <v>14</v>
      </c>
      <c r="B20" s="4">
        <f>B17-B18-B19</f>
        <v>620.48579999999993</v>
      </c>
      <c r="C20" s="2">
        <f>C17</f>
        <v>1143.3900000000001</v>
      </c>
    </row>
    <row r="22" spans="1:3" x14ac:dyDescent="0.25">
      <c r="B22" t="s">
        <v>16</v>
      </c>
      <c r="C22" t="s">
        <v>17</v>
      </c>
    </row>
    <row r="23" spans="1:3" x14ac:dyDescent="0.25">
      <c r="A23" t="s">
        <v>18</v>
      </c>
      <c r="B23" s="5">
        <f>B17*(8/100)</f>
        <v>80.7136</v>
      </c>
      <c r="C23">
        <v>0</v>
      </c>
    </row>
    <row r="24" spans="1:3" x14ac:dyDescent="0.25">
      <c r="A24" t="s">
        <v>20</v>
      </c>
      <c r="B24" s="4">
        <f>B19</f>
        <v>110.9812</v>
      </c>
      <c r="C24">
        <v>0</v>
      </c>
    </row>
    <row r="25" spans="1:3" x14ac:dyDescent="0.25">
      <c r="A25" t="s">
        <v>12</v>
      </c>
      <c r="B25" s="9">
        <f>B19</f>
        <v>110.9812</v>
      </c>
      <c r="C25" s="8">
        <v>0</v>
      </c>
    </row>
    <row r="26" spans="1:3" x14ac:dyDescent="0.25">
      <c r="A26" t="s">
        <v>22</v>
      </c>
      <c r="B26" s="4">
        <f>SUM(B23:B25)</f>
        <v>302.67599999999999</v>
      </c>
      <c r="C26">
        <v>0</v>
      </c>
    </row>
    <row r="29" spans="1:3" x14ac:dyDescent="0.25">
      <c r="B29" t="s">
        <v>2</v>
      </c>
      <c r="C29" t="s">
        <v>35</v>
      </c>
    </row>
    <row r="30" spans="1:3" x14ac:dyDescent="0.25">
      <c r="A30" s="1" t="s">
        <v>7</v>
      </c>
      <c r="B30" t="s">
        <v>5</v>
      </c>
      <c r="C30" t="s">
        <v>6</v>
      </c>
    </row>
    <row r="31" spans="1:3" x14ac:dyDescent="0.25">
      <c r="A31" t="s">
        <v>9</v>
      </c>
      <c r="B31" s="5">
        <f>1008.92*2</f>
        <v>2017.84</v>
      </c>
      <c r="C31" s="2">
        <f>175*12</f>
        <v>2100</v>
      </c>
    </row>
    <row r="32" spans="1:3" x14ac:dyDescent="0.25">
      <c r="A32" t="s">
        <v>11</v>
      </c>
      <c r="B32" s="6">
        <f>B31*(B2/100)</f>
        <v>554.90600000000006</v>
      </c>
      <c r="C32">
        <v>0</v>
      </c>
    </row>
    <row r="33" spans="1:3" x14ac:dyDescent="0.25">
      <c r="A33" t="s">
        <v>13</v>
      </c>
      <c r="B33" s="7">
        <f>B31*(B3/100)</f>
        <v>221.9624</v>
      </c>
      <c r="C33" s="8">
        <v>0</v>
      </c>
    </row>
    <row r="34" spans="1:3" x14ac:dyDescent="0.25">
      <c r="A34" t="s">
        <v>15</v>
      </c>
      <c r="B34" s="4">
        <f>B31-B32-B33</f>
        <v>1240.9715999999999</v>
      </c>
      <c r="C34" s="2">
        <f>C31</f>
        <v>2100</v>
      </c>
    </row>
    <row r="36" spans="1:3" x14ac:dyDescent="0.25">
      <c r="B36" t="s">
        <v>16</v>
      </c>
      <c r="C36" t="s">
        <v>17</v>
      </c>
    </row>
    <row r="37" spans="1:3" x14ac:dyDescent="0.25">
      <c r="A37" t="s">
        <v>19</v>
      </c>
      <c r="B37" s="5">
        <f>B31*(8/100)</f>
        <v>161.4272</v>
      </c>
      <c r="C37">
        <v>0</v>
      </c>
    </row>
    <row r="38" spans="1:3" x14ac:dyDescent="0.25">
      <c r="A38" t="s">
        <v>21</v>
      </c>
      <c r="B38" s="4">
        <f>B33</f>
        <v>221.9624</v>
      </c>
      <c r="C38">
        <v>0</v>
      </c>
    </row>
    <row r="39" spans="1:3" x14ac:dyDescent="0.25">
      <c r="A39" t="s">
        <v>13</v>
      </c>
      <c r="B39" s="9">
        <f>B33</f>
        <v>221.9624</v>
      </c>
      <c r="C39" s="8">
        <v>0</v>
      </c>
    </row>
    <row r="40" spans="1:3" x14ac:dyDescent="0.25">
      <c r="A40" t="s">
        <v>22</v>
      </c>
      <c r="B40" s="4">
        <f>SUM(B37:B39)</f>
        <v>605.35199999999998</v>
      </c>
      <c r="C40">
        <v>0</v>
      </c>
    </row>
  </sheetData>
  <mergeCells count="3">
    <mergeCell ref="A1:D1"/>
    <mergeCell ref="A5:D5"/>
    <mergeCell ref="A14:D1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Simulador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Cloviomar-PC</dc:creator>
  <cp:lastModifiedBy>Cloviomar-PC</cp:lastModifiedBy>
  <dcterms:created xsi:type="dcterms:W3CDTF">2017-12-18T11:54:28Z</dcterms:created>
  <dcterms:modified xsi:type="dcterms:W3CDTF">2017-12-19T10:12:23Z</dcterms:modified>
</cp:coreProperties>
</file>